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das-a\Desktop\טפסים - אגפים\מנהל הנדסה\פיקוח על הבניה\בניה רוויה טופס 4\"/>
    </mc:Choice>
  </mc:AlternateContent>
  <xr:revisionPtr revIDLastSave="0" documentId="8_{7AAA8826-0D84-4975-8DA1-F9AA3D187E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תבנית למערך דירות" sheetId="7" r:id="rId1"/>
    <sheet name="דגשים למערך הדירות" sheetId="8" r:id="rId2"/>
  </sheets>
  <definedNames>
    <definedName name="_xlnm._FilterDatabase" localSheetId="0" hidden="1">'תבנית למערך דירות'!$A$12:$P$40</definedName>
    <definedName name="_xlnm.Print_Area" localSheetId="0">'תבנית למערך דירות'!$A$10:$P$46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7" l="1"/>
  <c r="O45" i="7" l="1"/>
  <c r="J40" i="7"/>
  <c r="G40" i="7"/>
  <c r="E40" i="7"/>
  <c r="D40" i="7"/>
  <c r="H39" i="7"/>
  <c r="K39" i="7" s="1"/>
  <c r="H38" i="7"/>
  <c r="K38" i="7" s="1"/>
  <c r="H37" i="7"/>
  <c r="K37" i="7" s="1"/>
  <c r="H36" i="7"/>
  <c r="K36" i="7" s="1"/>
  <c r="J35" i="7"/>
  <c r="I35" i="7"/>
  <c r="G35" i="7"/>
  <c r="E35" i="7"/>
  <c r="D35" i="7"/>
  <c r="H34" i="7"/>
  <c r="H33" i="7"/>
  <c r="K33" i="7" s="1"/>
  <c r="H32" i="7"/>
  <c r="H31" i="7"/>
  <c r="J30" i="7"/>
  <c r="I30" i="7"/>
  <c r="G30" i="7"/>
  <c r="E30" i="7"/>
  <c r="D30" i="7"/>
  <c r="H29" i="7"/>
  <c r="H28" i="7"/>
  <c r="H27" i="7"/>
  <c r="H26" i="7"/>
  <c r="J25" i="7"/>
  <c r="I25" i="7"/>
  <c r="G25" i="7"/>
  <c r="E25" i="7"/>
  <c r="D25" i="7"/>
  <c r="H24" i="7"/>
  <c r="H23" i="7"/>
  <c r="H22" i="7"/>
  <c r="K22" i="7" s="1"/>
  <c r="H21" i="7"/>
  <c r="K21" i="7" s="1"/>
  <c r="J20" i="7"/>
  <c r="I20" i="7"/>
  <c r="G20" i="7"/>
  <c r="E20" i="7"/>
  <c r="D20" i="7"/>
  <c r="H19" i="7"/>
  <c r="K19" i="7" s="1"/>
  <c r="H18" i="7"/>
  <c r="H17" i="7"/>
  <c r="H16" i="7"/>
  <c r="L15" i="7"/>
  <c r="J15" i="7"/>
  <c r="I15" i="7"/>
  <c r="G15" i="7"/>
  <c r="E15" i="7"/>
  <c r="D15" i="7"/>
  <c r="H14" i="7"/>
  <c r="K14" i="7" s="1"/>
  <c r="F14" i="7"/>
  <c r="H13" i="7"/>
  <c r="K13" i="7" s="1"/>
  <c r="F13" i="7"/>
  <c r="F15" i="7" l="1"/>
  <c r="H25" i="7"/>
  <c r="H35" i="7"/>
  <c r="K31" i="7"/>
  <c r="K15" i="7"/>
  <c r="H15" i="7"/>
  <c r="I45" i="7"/>
  <c r="J45" i="7"/>
  <c r="G45" i="7"/>
  <c r="K23" i="7"/>
  <c r="H20" i="7"/>
  <c r="H30" i="7"/>
  <c r="D45" i="7"/>
  <c r="K24" i="7"/>
  <c r="E45" i="7"/>
  <c r="K40" i="7"/>
  <c r="K17" i="7"/>
  <c r="K16" i="7"/>
  <c r="K27" i="7"/>
  <c r="K29" i="7"/>
  <c r="H40" i="7"/>
  <c r="K18" i="7"/>
  <c r="K32" i="7"/>
  <c r="K34" i="7"/>
  <c r="F20" i="7"/>
  <c r="K26" i="7"/>
  <c r="K28" i="7"/>
  <c r="K25" i="7" l="1"/>
  <c r="F45" i="7"/>
  <c r="H45" i="7"/>
  <c r="K35" i="7"/>
  <c r="K20" i="7"/>
  <c r="K30" i="7"/>
  <c r="K45" i="7" l="1"/>
</calcChain>
</file>

<file path=xl/sharedStrings.xml><?xml version="1.0" encoding="utf-8"?>
<sst xmlns="http://schemas.openxmlformats.org/spreadsheetml/2006/main" count="34" uniqueCount="34">
  <si>
    <t>מס' דירה</t>
  </si>
  <si>
    <t>שטח משותף לכלל הבניין (מועדון, ח.עגלות וכו')</t>
  </si>
  <si>
    <t xml:space="preserve"> סה"כ שטח  ( א + ב)     (גם לצורך חניות)</t>
  </si>
  <si>
    <t>סה"כ קומת קרקע</t>
  </si>
  <si>
    <t>סה"כ קומה 1</t>
  </si>
  <si>
    <t>סה"כ קומה 2</t>
  </si>
  <si>
    <t>סה"כ קומה 3</t>
  </si>
  <si>
    <t>סה"כ קומה 4</t>
  </si>
  <si>
    <t>סה"כ קומה 5</t>
  </si>
  <si>
    <t>סה"כ בניין 24</t>
  </si>
  <si>
    <t>מס' חדרים</t>
  </si>
  <si>
    <t>א' - שטח מקורה של כל הדירה (מגורים)</t>
  </si>
  <si>
    <t>ממ"ד</t>
  </si>
  <si>
    <t>קומה מפולשת בדירות גן</t>
  </si>
  <si>
    <t>גזוזטרה מקורה</t>
  </si>
  <si>
    <t>גזוזטרה לא מקורה</t>
  </si>
  <si>
    <t>מרפסת גג לא מקורה</t>
  </si>
  <si>
    <t xml:space="preserve">ב' - שטח לא מקורה </t>
  </si>
  <si>
    <t xml:space="preserve"> ג' 
שטח משותף יחסי לדירה</t>
  </si>
  <si>
    <t>חניונים לכלל המגרש</t>
  </si>
  <si>
    <t xml:space="preserve"> סה"כ שטח מקורה לצרכי חיוב מגורים לארנונה</t>
  </si>
  <si>
    <t xml:space="preserve">שטח מחסן דירתי </t>
  </si>
  <si>
    <t>מס' קומה</t>
  </si>
  <si>
    <t>קרקע</t>
  </si>
  <si>
    <t xml:space="preserve">חניון תת קרקעי </t>
  </si>
  <si>
    <t xml:space="preserve">עיקרי </t>
  </si>
  <si>
    <t>מס' בקשה</t>
  </si>
  <si>
    <t>שם מבקש</t>
  </si>
  <si>
    <t>ת.ז/ח.פ</t>
  </si>
  <si>
    <t>שכונה</t>
  </si>
  <si>
    <t>מס' בניין</t>
  </si>
  <si>
    <t>רחוב</t>
  </si>
  <si>
    <t>הנתונים המספריים בטבלה הינם לצורך המחשה בלבד!</t>
  </si>
  <si>
    <t>טבלת מערך דירות לחישוב ארנונה - מס' מגרש.......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</si>
</sst>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u/>
      <sz val="16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sz val="16"/>
      <color rgb="FF0000FF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2" fontId="8" fillId="0" borderId="1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8" fillId="0" borderId="4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9" fillId="0" borderId="3" xfId="1" applyNumberFormat="1" applyFont="1" applyBorder="1" applyAlignment="1">
      <alignment horizontal="center"/>
    </xf>
    <xf numFmtId="2" fontId="10" fillId="0" borderId="3" xfId="1" applyNumberFormat="1" applyFont="1" applyBorder="1" applyAlignment="1">
      <alignment horizontal="center"/>
    </xf>
    <xf numFmtId="2" fontId="8" fillId="0" borderId="3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2" fontId="8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2" fillId="0" borderId="12" xfId="1" applyNumberFormat="1" applyFont="1" applyBorder="1" applyAlignment="1">
      <alignment horizontal="center"/>
    </xf>
    <xf numFmtId="2" fontId="2" fillId="0" borderId="1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2" fillId="0" borderId="16" xfId="0" applyFont="1" applyBorder="1" applyAlignment="1">
      <alignment horizontal="center"/>
    </xf>
    <xf numFmtId="2" fontId="8" fillId="0" borderId="16" xfId="1" applyNumberFormat="1" applyFont="1" applyBorder="1" applyAlignment="1">
      <alignment horizontal="center"/>
    </xf>
    <xf numFmtId="2" fontId="2" fillId="0" borderId="16" xfId="1" applyNumberFormat="1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2" fontId="9" fillId="3" borderId="3" xfId="1" applyNumberFormat="1" applyFont="1" applyFill="1" applyBorder="1" applyAlignment="1">
      <alignment horizontal="center"/>
    </xf>
    <xf numFmtId="2" fontId="10" fillId="3" borderId="3" xfId="1" applyNumberFormat="1" applyFont="1" applyFill="1" applyBorder="1" applyAlignment="1">
      <alignment horizontal="center"/>
    </xf>
    <xf numFmtId="2" fontId="8" fillId="3" borderId="3" xfId="1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2" fontId="9" fillId="4" borderId="3" xfId="1" applyNumberFormat="1" applyFont="1" applyFill="1" applyBorder="1" applyAlignment="1">
      <alignment horizontal="center"/>
    </xf>
    <xf numFmtId="2" fontId="10" fillId="4" borderId="3" xfId="1" applyNumberFormat="1" applyFont="1" applyFill="1" applyBorder="1" applyAlignment="1">
      <alignment horizontal="center"/>
    </xf>
    <xf numFmtId="2" fontId="8" fillId="4" borderId="3" xfId="1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3" fillId="5" borderId="5" xfId="0" applyFont="1" applyFill="1" applyBorder="1" applyAlignment="1">
      <alignment horizontal="center" vertical="center" wrapText="1"/>
    </xf>
    <xf numFmtId="2" fontId="4" fillId="5" borderId="5" xfId="1" applyNumberFormat="1" applyFont="1" applyFill="1" applyBorder="1" applyAlignment="1">
      <alignment horizontal="center" vertical="center" wrapText="1"/>
    </xf>
    <xf numFmtId="2" fontId="4" fillId="5" borderId="8" xfId="1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1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5" borderId="4" xfId="1" applyNumberFormat="1" applyFont="1" applyFill="1" applyBorder="1" applyAlignment="1">
      <alignment horizontal="center" vertical="center" wrapText="1"/>
    </xf>
    <xf numFmtId="2" fontId="4" fillId="5" borderId="8" xfId="1" applyNumberFormat="1" applyFont="1" applyFill="1" applyBorder="1" applyAlignment="1">
      <alignment horizontal="center" vertical="center" wrapText="1"/>
    </xf>
    <xf numFmtId="2" fontId="4" fillId="5" borderId="4" xfId="1" applyNumberFormat="1" applyFont="1" applyFill="1" applyBorder="1" applyAlignment="1">
      <alignment horizontal="center" wrapText="1"/>
    </xf>
    <xf numFmtId="2" fontId="4" fillId="5" borderId="8" xfId="1" applyNumberFormat="1" applyFont="1" applyFill="1" applyBorder="1" applyAlignment="1">
      <alignment horizontal="center" wrapText="1"/>
    </xf>
    <xf numFmtId="2" fontId="4" fillId="5" borderId="11" xfId="1" applyNumberFormat="1" applyFont="1" applyFill="1" applyBorder="1" applyAlignment="1">
      <alignment horizontal="center" vertical="center" wrapText="1"/>
    </xf>
    <xf numFmtId="2" fontId="4" fillId="5" borderId="14" xfId="1" applyNumberFormat="1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2" fontId="4" fillId="5" borderId="7" xfId="1" applyNumberFormat="1" applyFont="1" applyFill="1" applyBorder="1" applyAlignment="1">
      <alignment horizontal="center" vertical="center" wrapText="1"/>
    </xf>
    <xf numFmtId="2" fontId="4" fillId="5" borderId="10" xfId="1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00"/>
      <color rgb="FF0000FF"/>
      <color rgb="FF0066FF"/>
      <color rgb="FF99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617220</xdr:colOff>
      <xdr:row>4</xdr:row>
      <xdr:rowOff>15240</xdr:rowOff>
    </xdr:from>
    <xdr:to>
      <xdr:col>18</xdr:col>
      <xdr:colOff>522462</xdr:colOff>
      <xdr:row>22</xdr:row>
      <xdr:rowOff>79608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3862498" y="716280"/>
          <a:ext cx="11304762" cy="3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P47"/>
  <sheetViews>
    <sheetView rightToLeft="1" tabSelected="1" zoomScale="85" zoomScaleNormal="85" workbookViewId="0">
      <pane xSplit="15" ySplit="12" topLeftCell="P13" activePane="bottomRight" state="frozen"/>
      <selection pane="topRight" activeCell="Q1" sqref="Q1"/>
      <selection pane="bottomLeft" activeCell="A8" sqref="A8"/>
      <selection pane="bottomRight" activeCell="F6" sqref="F6"/>
    </sheetView>
  </sheetViews>
  <sheetFormatPr defaultRowHeight="15" x14ac:dyDescent="0.25"/>
  <cols>
    <col min="1" max="1" width="13.75" style="1" customWidth="1"/>
    <col min="2" max="2" width="16.125" style="1" customWidth="1"/>
    <col min="3" max="3" width="8.625" style="1" customWidth="1"/>
    <col min="4" max="4" width="10.25" style="1" customWidth="1"/>
    <col min="5" max="9" width="10.25" style="3" customWidth="1"/>
    <col min="10" max="10" width="9" style="1"/>
    <col min="11" max="11" width="10.375" style="1" customWidth="1"/>
    <col min="12" max="12" width="10.625" style="1" bestFit="1" customWidth="1"/>
    <col min="13" max="14" width="9.5" style="1" customWidth="1"/>
    <col min="15" max="15" width="30.125" bestFit="1" customWidth="1"/>
    <col min="17" max="17" width="10.25" customWidth="1"/>
    <col min="18" max="18" width="10.125" customWidth="1"/>
    <col min="19" max="19" width="10" customWidth="1"/>
  </cols>
  <sheetData>
    <row r="2" spans="1:16" ht="20.25" x14ac:dyDescent="0.3">
      <c r="C2" s="84" t="s">
        <v>33</v>
      </c>
      <c r="D2" s="84"/>
      <c r="E2" s="84"/>
      <c r="F2" s="84"/>
      <c r="G2" s="84"/>
      <c r="H2" s="84"/>
    </row>
    <row r="3" spans="1:16" ht="18.75" thickBot="1" x14ac:dyDescent="0.3">
      <c r="C3" s="60"/>
      <c r="D3" s="60"/>
      <c r="E3" s="60"/>
      <c r="F3" s="60"/>
      <c r="G3" s="60"/>
      <c r="H3" s="60"/>
    </row>
    <row r="4" spans="1:16" ht="18.75" thickBot="1" x14ac:dyDescent="0.3">
      <c r="A4" s="61" t="s">
        <v>26</v>
      </c>
      <c r="B4" s="83"/>
      <c r="C4" s="83"/>
    </row>
    <row r="5" spans="1:16" ht="18.75" thickBot="1" x14ac:dyDescent="0.3">
      <c r="A5" s="61" t="s">
        <v>27</v>
      </c>
      <c r="B5" s="83"/>
      <c r="C5" s="83"/>
    </row>
    <row r="6" spans="1:16" ht="18.75" thickBot="1" x14ac:dyDescent="0.3">
      <c r="A6" s="61" t="s">
        <v>28</v>
      </c>
      <c r="B6" s="83"/>
      <c r="C6" s="83"/>
    </row>
    <row r="7" spans="1:16" ht="18.75" thickBot="1" x14ac:dyDescent="0.3">
      <c r="A7" s="61" t="s">
        <v>30</v>
      </c>
      <c r="B7" s="83"/>
      <c r="C7" s="83"/>
    </row>
    <row r="8" spans="1:16" ht="18.75" thickBot="1" x14ac:dyDescent="0.3">
      <c r="A8" s="61" t="s">
        <v>31</v>
      </c>
      <c r="B8" s="83"/>
      <c r="C8" s="83"/>
    </row>
    <row r="9" spans="1:16" ht="21" thickBot="1" x14ac:dyDescent="0.35">
      <c r="A9" s="61" t="s">
        <v>29</v>
      </c>
      <c r="B9" s="83"/>
      <c r="C9" s="83"/>
      <c r="G9" s="62" t="s">
        <v>32</v>
      </c>
      <c r="H9" s="62"/>
      <c r="I9" s="62"/>
      <c r="J9" s="62"/>
      <c r="K9" s="62"/>
    </row>
    <row r="10" spans="1:16" ht="20.25" x14ac:dyDescent="0.3">
      <c r="E10" s="4"/>
      <c r="F10" s="4"/>
      <c r="G10" s="4"/>
      <c r="H10" s="4"/>
      <c r="I10" s="4"/>
      <c r="J10" s="4"/>
      <c r="K10" s="4"/>
    </row>
    <row r="11" spans="1:16" ht="19.5" customHeight="1" x14ac:dyDescent="0.2">
      <c r="A11" s="66" t="s">
        <v>22</v>
      </c>
      <c r="B11" s="66" t="s">
        <v>0</v>
      </c>
      <c r="C11" s="77" t="s">
        <v>10</v>
      </c>
      <c r="D11" s="79" t="s">
        <v>11</v>
      </c>
      <c r="E11" s="79"/>
      <c r="F11" s="79"/>
      <c r="G11" s="79"/>
      <c r="H11" s="80"/>
      <c r="I11" s="81" t="s">
        <v>17</v>
      </c>
      <c r="J11" s="82"/>
      <c r="K11" s="70" t="s">
        <v>2</v>
      </c>
      <c r="L11" s="70" t="s">
        <v>18</v>
      </c>
      <c r="M11" s="74" t="s">
        <v>21</v>
      </c>
      <c r="N11" s="70" t="s">
        <v>24</v>
      </c>
      <c r="O11" s="72" t="s">
        <v>1</v>
      </c>
      <c r="P11" s="68" t="s">
        <v>19</v>
      </c>
    </row>
    <row r="12" spans="1:16" s="2" customFormat="1" ht="90" customHeight="1" thickBot="1" x14ac:dyDescent="0.25">
      <c r="A12" s="67"/>
      <c r="B12" s="76"/>
      <c r="C12" s="78"/>
      <c r="D12" s="47" t="s">
        <v>25</v>
      </c>
      <c r="E12" s="44" t="s">
        <v>12</v>
      </c>
      <c r="F12" s="44" t="s">
        <v>13</v>
      </c>
      <c r="G12" s="44" t="s">
        <v>14</v>
      </c>
      <c r="H12" s="45" t="s">
        <v>20</v>
      </c>
      <c r="I12" s="45" t="s">
        <v>15</v>
      </c>
      <c r="J12" s="46" t="s">
        <v>16</v>
      </c>
      <c r="K12" s="71"/>
      <c r="L12" s="71"/>
      <c r="M12" s="75"/>
      <c r="N12" s="71"/>
      <c r="O12" s="73"/>
      <c r="P12" s="69"/>
    </row>
    <row r="13" spans="1:16" ht="16.5" thickTop="1" x14ac:dyDescent="0.25">
      <c r="A13" s="64" t="s">
        <v>23</v>
      </c>
      <c r="B13" s="37">
        <v>1</v>
      </c>
      <c r="C13" s="53">
        <v>5</v>
      </c>
      <c r="D13" s="48">
        <v>109.03</v>
      </c>
      <c r="E13" s="25">
        <v>12.57</v>
      </c>
      <c r="F13" s="25">
        <f>12.5+3.48</f>
        <v>15.98</v>
      </c>
      <c r="G13" s="26"/>
      <c r="H13" s="27">
        <f>D13+E13+G13</f>
        <v>121.6</v>
      </c>
      <c r="I13" s="27"/>
      <c r="J13" s="27"/>
      <c r="K13" s="28">
        <f>SUM(H13+J13)</f>
        <v>121.6</v>
      </c>
      <c r="L13" s="27">
        <v>1.88</v>
      </c>
      <c r="M13" s="28"/>
      <c r="N13" s="28"/>
      <c r="O13" s="27"/>
      <c r="P13" s="7"/>
    </row>
    <row r="14" spans="1:16" ht="16.5" thickBot="1" x14ac:dyDescent="0.3">
      <c r="A14" s="64"/>
      <c r="B14" s="38">
        <v>2</v>
      </c>
      <c r="C14" s="54">
        <v>4</v>
      </c>
      <c r="D14" s="49">
        <v>88.9</v>
      </c>
      <c r="E14" s="19">
        <v>12.57</v>
      </c>
      <c r="F14" s="19">
        <f>12.26+5.77</f>
        <v>18.03</v>
      </c>
      <c r="G14" s="20"/>
      <c r="H14" s="5">
        <f>G14+E14+D14</f>
        <v>101.47</v>
      </c>
      <c r="I14" s="5"/>
      <c r="J14" s="5"/>
      <c r="K14" s="6">
        <f>SUM(H14+J14)</f>
        <v>101.47</v>
      </c>
      <c r="L14" s="5">
        <v>1.38</v>
      </c>
      <c r="M14" s="10"/>
      <c r="N14" s="10"/>
      <c r="O14" s="7"/>
      <c r="P14" s="7"/>
    </row>
    <row r="15" spans="1:16" ht="16.5" thickBot="1" x14ac:dyDescent="0.3">
      <c r="A15" s="65"/>
      <c r="B15" s="39" t="s">
        <v>3</v>
      </c>
      <c r="C15" s="55"/>
      <c r="D15" s="39">
        <f>D13+D14</f>
        <v>197.93</v>
      </c>
      <c r="E15" s="29">
        <f>E13+E14</f>
        <v>25.14</v>
      </c>
      <c r="F15" s="29">
        <f>F13+F14</f>
        <v>34.010000000000005</v>
      </c>
      <c r="G15" s="29">
        <f>G13+G14</f>
        <v>0</v>
      </c>
      <c r="H15" s="30">
        <f>SUM(H13:H14)</f>
        <v>223.07</v>
      </c>
      <c r="I15" s="30">
        <f>I13+I14</f>
        <v>0</v>
      </c>
      <c r="J15" s="30">
        <f>SUM(J13:J14)</f>
        <v>0</v>
      </c>
      <c r="K15" s="31">
        <f>K14+K13</f>
        <v>223.07</v>
      </c>
      <c r="L15" s="30">
        <f>SUM(L13:L14)</f>
        <v>3.26</v>
      </c>
      <c r="M15" s="31"/>
      <c r="N15" s="31"/>
      <c r="O15" s="31"/>
      <c r="P15" s="13"/>
    </row>
    <row r="16" spans="1:16" ht="15.75" x14ac:dyDescent="0.25">
      <c r="A16" s="63">
        <v>1</v>
      </c>
      <c r="B16" s="40">
        <v>3</v>
      </c>
      <c r="C16" s="56">
        <v>4</v>
      </c>
      <c r="D16" s="50">
        <v>88.45</v>
      </c>
      <c r="E16" s="19">
        <v>12.57</v>
      </c>
      <c r="F16" s="19"/>
      <c r="G16" s="20">
        <v>12.21</v>
      </c>
      <c r="H16" s="7">
        <f>D16+E16+G16</f>
        <v>113.23000000000002</v>
      </c>
      <c r="I16" s="7"/>
      <c r="J16" s="7"/>
      <c r="K16" s="10">
        <f>SUM(H16+J16)</f>
        <v>113.23000000000002</v>
      </c>
      <c r="L16" s="7"/>
      <c r="M16" s="10"/>
      <c r="N16" s="10"/>
      <c r="O16" s="7"/>
      <c r="P16" s="7"/>
    </row>
    <row r="17" spans="1:16" ht="15.75" x14ac:dyDescent="0.25">
      <c r="A17" s="64"/>
      <c r="B17" s="38">
        <v>4</v>
      </c>
      <c r="C17" s="54">
        <v>5</v>
      </c>
      <c r="D17" s="49">
        <v>108.31</v>
      </c>
      <c r="E17" s="19">
        <v>12.57</v>
      </c>
      <c r="F17" s="19">
        <v>12.58</v>
      </c>
      <c r="G17" s="20"/>
      <c r="H17" s="7">
        <f>D17+E17+F17</f>
        <v>133.46</v>
      </c>
      <c r="I17" s="7"/>
      <c r="J17" s="5"/>
      <c r="K17" s="6">
        <f>SUM(H17+J17)</f>
        <v>133.46</v>
      </c>
      <c r="L17" s="7"/>
      <c r="M17" s="6"/>
      <c r="N17" s="6"/>
      <c r="O17" s="5"/>
      <c r="P17" s="5"/>
    </row>
    <row r="18" spans="1:16" ht="15.75" x14ac:dyDescent="0.25">
      <c r="A18" s="64"/>
      <c r="B18" s="38">
        <v>5</v>
      </c>
      <c r="C18" s="54">
        <v>5</v>
      </c>
      <c r="D18" s="49">
        <v>108.83</v>
      </c>
      <c r="E18" s="19">
        <v>12.57</v>
      </c>
      <c r="F18" s="19"/>
      <c r="G18" s="19">
        <v>12.58</v>
      </c>
      <c r="H18" s="7">
        <f>D18+E18+G18</f>
        <v>133.98000000000002</v>
      </c>
      <c r="I18" s="7"/>
      <c r="J18" s="5"/>
      <c r="K18" s="6">
        <f>SUM(H18+J18)</f>
        <v>133.98000000000002</v>
      </c>
      <c r="L18" s="7"/>
      <c r="M18" s="6"/>
      <c r="N18" s="6"/>
      <c r="O18" s="5"/>
      <c r="P18" s="5"/>
    </row>
    <row r="19" spans="1:16" ht="16.5" thickBot="1" x14ac:dyDescent="0.3">
      <c r="A19" s="64"/>
      <c r="B19" s="41">
        <v>6</v>
      </c>
      <c r="C19" s="57">
        <v>4</v>
      </c>
      <c r="D19" s="51">
        <v>87.7</v>
      </c>
      <c r="E19" s="19">
        <v>12.57</v>
      </c>
      <c r="F19" s="19"/>
      <c r="G19" s="19">
        <v>12.26</v>
      </c>
      <c r="H19" s="8">
        <f>D19+E19+G19</f>
        <v>112.53000000000002</v>
      </c>
      <c r="I19" s="8"/>
      <c r="J19" s="8"/>
      <c r="K19" s="9">
        <f>SUM(H19+J19)</f>
        <v>112.53000000000002</v>
      </c>
      <c r="L19" s="7"/>
      <c r="M19" s="9"/>
      <c r="N19" s="9"/>
      <c r="O19" s="8"/>
      <c r="P19" s="8"/>
    </row>
    <row r="20" spans="1:16" ht="16.5" thickBot="1" x14ac:dyDescent="0.3">
      <c r="A20" s="65"/>
      <c r="B20" s="42" t="s">
        <v>4</v>
      </c>
      <c r="C20" s="58"/>
      <c r="D20" s="42">
        <f>D16+D17+D18+D19</f>
        <v>393.28999999999996</v>
      </c>
      <c r="E20" s="33">
        <f>SUM(E16:E19)</f>
        <v>50.28</v>
      </c>
      <c r="F20" s="33">
        <f>F16+F17+F18+F19</f>
        <v>12.58</v>
      </c>
      <c r="G20" s="33">
        <f>SUM(G16:G19)</f>
        <v>37.049999999999997</v>
      </c>
      <c r="H20" s="34">
        <f t="shared" ref="H20:K20" si="0">SUM(H16:H19)</f>
        <v>493.2000000000001</v>
      </c>
      <c r="I20" s="34">
        <f>I16+I17+I18+I19</f>
        <v>0</v>
      </c>
      <c r="J20" s="34">
        <f t="shared" si="0"/>
        <v>0</v>
      </c>
      <c r="K20" s="35">
        <f t="shared" si="0"/>
        <v>493.2000000000001</v>
      </c>
      <c r="L20" s="34"/>
      <c r="M20" s="35"/>
      <c r="N20" s="35"/>
      <c r="O20" s="36"/>
      <c r="P20" s="14"/>
    </row>
    <row r="21" spans="1:16" ht="15.75" x14ac:dyDescent="0.25">
      <c r="A21" s="63">
        <v>2</v>
      </c>
      <c r="B21" s="40">
        <v>7</v>
      </c>
      <c r="C21" s="56">
        <v>4</v>
      </c>
      <c r="D21" s="50">
        <v>90.61</v>
      </c>
      <c r="E21" s="19">
        <v>12.57</v>
      </c>
      <c r="F21" s="19"/>
      <c r="G21" s="19">
        <v>12.21</v>
      </c>
      <c r="H21" s="7">
        <f>D21+E21+G21</f>
        <v>115.39000000000001</v>
      </c>
      <c r="I21" s="7"/>
      <c r="J21" s="7"/>
      <c r="K21" s="10">
        <f>SUM(H21+J21)</f>
        <v>115.39000000000001</v>
      </c>
      <c r="L21" s="7"/>
      <c r="M21" s="10"/>
      <c r="N21" s="10"/>
      <c r="O21" s="7"/>
      <c r="P21" s="7"/>
    </row>
    <row r="22" spans="1:16" ht="15" customHeight="1" x14ac:dyDescent="0.25">
      <c r="A22" s="64"/>
      <c r="B22" s="38">
        <v>8</v>
      </c>
      <c r="C22" s="54">
        <v>5</v>
      </c>
      <c r="D22" s="49">
        <v>108.98</v>
      </c>
      <c r="E22" s="19">
        <v>12.57</v>
      </c>
      <c r="F22" s="19"/>
      <c r="G22" s="19">
        <v>12.58</v>
      </c>
      <c r="H22" s="5">
        <f>D22+E22+G22</f>
        <v>134.13000000000002</v>
      </c>
      <c r="I22" s="5"/>
      <c r="J22" s="5"/>
      <c r="K22" s="6">
        <f>SUM(H22+J22)</f>
        <v>134.13000000000002</v>
      </c>
      <c r="L22" s="7"/>
      <c r="M22" s="6"/>
      <c r="N22" s="6"/>
      <c r="O22" s="5"/>
      <c r="P22" s="5"/>
    </row>
    <row r="23" spans="1:16" ht="15" customHeight="1" x14ac:dyDescent="0.25">
      <c r="A23" s="64"/>
      <c r="B23" s="38">
        <v>9</v>
      </c>
      <c r="C23" s="54">
        <v>5</v>
      </c>
      <c r="D23" s="49">
        <v>108.83</v>
      </c>
      <c r="E23" s="19">
        <v>12.57</v>
      </c>
      <c r="F23" s="19"/>
      <c r="G23" s="19">
        <v>12.58</v>
      </c>
      <c r="H23" s="5">
        <f>D23+E23+G23</f>
        <v>133.98000000000002</v>
      </c>
      <c r="I23" s="5"/>
      <c r="J23" s="5"/>
      <c r="K23" s="6">
        <f>SUM(H23+J23)</f>
        <v>133.98000000000002</v>
      </c>
      <c r="L23" s="7"/>
      <c r="M23" s="6"/>
      <c r="N23" s="6"/>
      <c r="O23" s="5"/>
      <c r="P23" s="5"/>
    </row>
    <row r="24" spans="1:16" ht="15.75" customHeight="1" thickBot="1" x14ac:dyDescent="0.3">
      <c r="A24" s="64"/>
      <c r="B24" s="41">
        <v>10</v>
      </c>
      <c r="C24" s="57">
        <v>4</v>
      </c>
      <c r="D24" s="52">
        <v>88.78</v>
      </c>
      <c r="E24" s="19">
        <v>12.57</v>
      </c>
      <c r="F24" s="19"/>
      <c r="G24" s="19">
        <v>12.26</v>
      </c>
      <c r="H24" s="8">
        <f>D24+E24+G24</f>
        <v>113.61</v>
      </c>
      <c r="I24" s="8"/>
      <c r="J24" s="8"/>
      <c r="K24" s="9">
        <f>SUM(H24+J24)</f>
        <v>113.61</v>
      </c>
      <c r="L24" s="7"/>
      <c r="M24" s="9"/>
      <c r="N24" s="9"/>
      <c r="O24" s="8"/>
      <c r="P24" s="8"/>
    </row>
    <row r="25" spans="1:16" ht="15" customHeight="1" thickBot="1" x14ac:dyDescent="0.3">
      <c r="A25" s="65"/>
      <c r="B25" s="39" t="s">
        <v>5</v>
      </c>
      <c r="C25" s="55"/>
      <c r="D25" s="39">
        <f>D21+D22+D23+D24</f>
        <v>397.20000000000005</v>
      </c>
      <c r="E25" s="29">
        <f>E21+E22+E23+E24</f>
        <v>50.28</v>
      </c>
      <c r="F25" s="29"/>
      <c r="G25" s="29">
        <f>G21+G22+G23+G24</f>
        <v>49.629999999999995</v>
      </c>
      <c r="H25" s="30">
        <f t="shared" ref="H25:K25" si="1">SUM(H21:H24)</f>
        <v>497.11000000000007</v>
      </c>
      <c r="I25" s="30">
        <f>I21+I22+I23+I24</f>
        <v>0</v>
      </c>
      <c r="J25" s="30">
        <f t="shared" si="1"/>
        <v>0</v>
      </c>
      <c r="K25" s="31">
        <f t="shared" si="1"/>
        <v>497.11000000000007</v>
      </c>
      <c r="L25" s="30"/>
      <c r="M25" s="31"/>
      <c r="N25" s="31"/>
      <c r="O25" s="32"/>
      <c r="P25" s="14"/>
    </row>
    <row r="26" spans="1:16" ht="15.75" x14ac:dyDescent="0.25">
      <c r="A26" s="63">
        <v>3</v>
      </c>
      <c r="B26" s="40">
        <v>11</v>
      </c>
      <c r="C26" s="56">
        <v>4</v>
      </c>
      <c r="D26" s="50">
        <v>90.61</v>
      </c>
      <c r="E26" s="19">
        <v>12.57</v>
      </c>
      <c r="F26" s="19"/>
      <c r="G26" s="19">
        <v>12.21</v>
      </c>
      <c r="H26" s="7">
        <f>D26+E26+G26</f>
        <v>115.39000000000001</v>
      </c>
      <c r="I26" s="7"/>
      <c r="J26" s="7"/>
      <c r="K26" s="10">
        <f>SUM(H26+J26)</f>
        <v>115.39000000000001</v>
      </c>
      <c r="L26" s="7"/>
      <c r="M26" s="10"/>
      <c r="N26" s="10"/>
      <c r="O26" s="7"/>
      <c r="P26" s="7"/>
    </row>
    <row r="27" spans="1:16" ht="15.75" x14ac:dyDescent="0.25">
      <c r="A27" s="64"/>
      <c r="B27" s="38">
        <v>12</v>
      </c>
      <c r="C27" s="54">
        <v>5</v>
      </c>
      <c r="D27" s="49">
        <v>108.98</v>
      </c>
      <c r="E27" s="19">
        <v>12.57</v>
      </c>
      <c r="F27" s="19"/>
      <c r="G27" s="19">
        <v>12.58</v>
      </c>
      <c r="H27" s="5">
        <f>D27+E27+G27</f>
        <v>134.13000000000002</v>
      </c>
      <c r="I27" s="5"/>
      <c r="J27" s="5"/>
      <c r="K27" s="6">
        <f>SUM(H27+J27)</f>
        <v>134.13000000000002</v>
      </c>
      <c r="L27" s="7"/>
      <c r="M27" s="6"/>
      <c r="N27" s="6"/>
      <c r="O27" s="5"/>
      <c r="P27" s="5"/>
    </row>
    <row r="28" spans="1:16" ht="15.75" x14ac:dyDescent="0.25">
      <c r="A28" s="64"/>
      <c r="B28" s="38">
        <v>13</v>
      </c>
      <c r="C28" s="54">
        <v>5</v>
      </c>
      <c r="D28" s="49">
        <v>108.83</v>
      </c>
      <c r="E28" s="19">
        <v>12.57</v>
      </c>
      <c r="F28" s="19"/>
      <c r="G28" s="19">
        <v>12.58</v>
      </c>
      <c r="H28" s="5">
        <f>D28+E28+G28</f>
        <v>133.98000000000002</v>
      </c>
      <c r="I28" s="5"/>
      <c r="J28" s="5"/>
      <c r="K28" s="6">
        <f>SUM(H28+J28)</f>
        <v>133.98000000000002</v>
      </c>
      <c r="L28" s="7"/>
      <c r="M28" s="6"/>
      <c r="N28" s="6"/>
      <c r="O28" s="5"/>
      <c r="P28" s="5"/>
    </row>
    <row r="29" spans="1:16" ht="16.5" thickBot="1" x14ac:dyDescent="0.3">
      <c r="A29" s="64"/>
      <c r="B29" s="41">
        <v>14</v>
      </c>
      <c r="C29" s="57">
        <v>4</v>
      </c>
      <c r="D29" s="52">
        <v>88.78</v>
      </c>
      <c r="E29" s="19">
        <v>12.57</v>
      </c>
      <c r="F29" s="19"/>
      <c r="G29" s="19">
        <v>12.26</v>
      </c>
      <c r="H29" s="8">
        <f>D29+E29+G29</f>
        <v>113.61</v>
      </c>
      <c r="I29" s="8"/>
      <c r="J29" s="8"/>
      <c r="K29" s="9">
        <f>SUM(H29+J29)</f>
        <v>113.61</v>
      </c>
      <c r="L29" s="7"/>
      <c r="M29" s="9"/>
      <c r="N29" s="9"/>
      <c r="O29" s="8"/>
      <c r="P29" s="8"/>
    </row>
    <row r="30" spans="1:16" ht="16.5" thickBot="1" x14ac:dyDescent="0.3">
      <c r="A30" s="65"/>
      <c r="B30" s="42" t="s">
        <v>6</v>
      </c>
      <c r="C30" s="58"/>
      <c r="D30" s="42">
        <f>D26+D27+D28+D29</f>
        <v>397.20000000000005</v>
      </c>
      <c r="E30" s="33">
        <f>SUM(E26:E29)</f>
        <v>50.28</v>
      </c>
      <c r="F30" s="33"/>
      <c r="G30" s="33">
        <f>G26+G27+G28+G29</f>
        <v>49.629999999999995</v>
      </c>
      <c r="H30" s="34">
        <f t="shared" ref="H30:K30" si="2">SUM(H26:H29)</f>
        <v>497.11000000000007</v>
      </c>
      <c r="I30" s="34">
        <f>I26+I27+I28+I29</f>
        <v>0</v>
      </c>
      <c r="J30" s="34">
        <f t="shared" si="2"/>
        <v>0</v>
      </c>
      <c r="K30" s="35">
        <f t="shared" si="2"/>
        <v>497.11000000000007</v>
      </c>
      <c r="L30" s="34"/>
      <c r="M30" s="35"/>
      <c r="N30" s="35"/>
      <c r="O30" s="36"/>
      <c r="P30" s="14"/>
    </row>
    <row r="31" spans="1:16" ht="15.75" x14ac:dyDescent="0.25">
      <c r="A31" s="63">
        <v>4</v>
      </c>
      <c r="B31" s="40">
        <v>15</v>
      </c>
      <c r="C31" s="56">
        <v>4</v>
      </c>
      <c r="D31" s="50">
        <v>90.61</v>
      </c>
      <c r="E31" s="19">
        <v>12.57</v>
      </c>
      <c r="F31" s="19"/>
      <c r="G31" s="19">
        <v>12.21</v>
      </c>
      <c r="H31" s="7">
        <f>D31+E31+G31</f>
        <v>115.39000000000001</v>
      </c>
      <c r="I31" s="7"/>
      <c r="J31" s="7"/>
      <c r="K31" s="10">
        <f>SUM(H31+J31)</f>
        <v>115.39000000000001</v>
      </c>
      <c r="L31" s="7"/>
      <c r="M31" s="10"/>
      <c r="N31" s="10"/>
      <c r="O31" s="7"/>
      <c r="P31" s="7"/>
    </row>
    <row r="32" spans="1:16" ht="15.75" x14ac:dyDescent="0.25">
      <c r="A32" s="64"/>
      <c r="B32" s="38">
        <v>16</v>
      </c>
      <c r="C32" s="54">
        <v>5</v>
      </c>
      <c r="D32" s="49">
        <v>108.98</v>
      </c>
      <c r="E32" s="19">
        <v>12.57</v>
      </c>
      <c r="F32" s="19"/>
      <c r="G32" s="19">
        <v>12.58</v>
      </c>
      <c r="H32" s="5">
        <f>D32+E32+G32</f>
        <v>134.13000000000002</v>
      </c>
      <c r="I32" s="5"/>
      <c r="J32" s="5"/>
      <c r="K32" s="6">
        <f>SUM(H32+J32)</f>
        <v>134.13000000000002</v>
      </c>
      <c r="L32" s="7"/>
      <c r="M32" s="6"/>
      <c r="N32" s="6"/>
      <c r="O32" s="5"/>
      <c r="P32" s="5"/>
    </row>
    <row r="33" spans="1:16" ht="15.75" x14ac:dyDescent="0.25">
      <c r="A33" s="64"/>
      <c r="B33" s="38">
        <v>17</v>
      </c>
      <c r="C33" s="54">
        <v>5</v>
      </c>
      <c r="D33" s="49">
        <v>108.83</v>
      </c>
      <c r="E33" s="19">
        <v>12.57</v>
      </c>
      <c r="F33" s="19"/>
      <c r="G33" s="19">
        <v>12.58</v>
      </c>
      <c r="H33" s="5">
        <f>D33+E33+G33</f>
        <v>133.98000000000002</v>
      </c>
      <c r="I33" s="5"/>
      <c r="J33" s="5"/>
      <c r="K33" s="6">
        <f>SUM(H33+J33)</f>
        <v>133.98000000000002</v>
      </c>
      <c r="L33" s="7"/>
      <c r="M33" s="6"/>
      <c r="N33" s="6"/>
      <c r="O33" s="5"/>
      <c r="P33" s="5"/>
    </row>
    <row r="34" spans="1:16" ht="15" customHeight="1" thickBot="1" x14ac:dyDescent="0.3">
      <c r="A34" s="64"/>
      <c r="B34" s="41">
        <v>18</v>
      </c>
      <c r="C34" s="57">
        <v>4</v>
      </c>
      <c r="D34" s="52">
        <v>88.78</v>
      </c>
      <c r="E34" s="19">
        <v>12.57</v>
      </c>
      <c r="F34" s="19"/>
      <c r="G34" s="19">
        <v>12.26</v>
      </c>
      <c r="H34" s="8">
        <f>D34+E34+G34</f>
        <v>113.61</v>
      </c>
      <c r="I34" s="8"/>
      <c r="J34" s="8"/>
      <c r="K34" s="9">
        <f>SUM(H34+J34)</f>
        <v>113.61</v>
      </c>
      <c r="L34" s="7"/>
      <c r="M34" s="9"/>
      <c r="N34" s="9"/>
      <c r="O34" s="8"/>
      <c r="P34" s="8"/>
    </row>
    <row r="35" spans="1:16" ht="15" customHeight="1" thickBot="1" x14ac:dyDescent="0.3">
      <c r="A35" s="65"/>
      <c r="B35" s="39" t="s">
        <v>7</v>
      </c>
      <c r="C35" s="55"/>
      <c r="D35" s="39">
        <f>D31+D32+D33+D34</f>
        <v>397.20000000000005</v>
      </c>
      <c r="E35" s="29">
        <f>SUM(E31:E34)</f>
        <v>50.28</v>
      </c>
      <c r="F35" s="29"/>
      <c r="G35" s="29">
        <f>G31+G32+G33+G34</f>
        <v>49.629999999999995</v>
      </c>
      <c r="H35" s="30">
        <f t="shared" ref="H35:K35" si="3">SUM(H31:H34)</f>
        <v>497.11000000000007</v>
      </c>
      <c r="I35" s="30">
        <f>I31+I32+I33+I34</f>
        <v>0</v>
      </c>
      <c r="J35" s="30">
        <f t="shared" si="3"/>
        <v>0</v>
      </c>
      <c r="K35" s="31">
        <f t="shared" si="3"/>
        <v>497.11000000000007</v>
      </c>
      <c r="L35" s="30"/>
      <c r="M35" s="31"/>
      <c r="N35" s="31"/>
      <c r="O35" s="32"/>
      <c r="P35" s="14"/>
    </row>
    <row r="36" spans="1:16" ht="17.25" customHeight="1" x14ac:dyDescent="0.25">
      <c r="A36" s="63">
        <v>5</v>
      </c>
      <c r="B36" s="40">
        <v>19</v>
      </c>
      <c r="C36" s="56">
        <v>4</v>
      </c>
      <c r="D36" s="50">
        <v>90.61</v>
      </c>
      <c r="E36" s="19">
        <v>12.57</v>
      </c>
      <c r="F36" s="19"/>
      <c r="G36" s="19">
        <v>12.21</v>
      </c>
      <c r="H36" s="7">
        <f>D36+E36+G36</f>
        <v>115.39000000000001</v>
      </c>
      <c r="I36" s="7"/>
      <c r="J36" s="7"/>
      <c r="K36" s="10">
        <f>SUM(H36+J36)</f>
        <v>115.39000000000001</v>
      </c>
      <c r="L36" s="7"/>
      <c r="M36" s="10"/>
      <c r="N36" s="10"/>
      <c r="O36" s="7"/>
      <c r="P36" s="7"/>
    </row>
    <row r="37" spans="1:16" ht="15.75" x14ac:dyDescent="0.25">
      <c r="A37" s="64"/>
      <c r="B37" s="38">
        <v>20</v>
      </c>
      <c r="C37" s="54">
        <v>5</v>
      </c>
      <c r="D37" s="49">
        <v>108.98</v>
      </c>
      <c r="E37" s="19">
        <v>12.57</v>
      </c>
      <c r="F37" s="19"/>
      <c r="G37" s="19">
        <v>12.58</v>
      </c>
      <c r="H37" s="5">
        <f>D37+E37+G37</f>
        <v>134.13000000000002</v>
      </c>
      <c r="I37" s="5"/>
      <c r="J37" s="5"/>
      <c r="K37" s="6">
        <f>SUM(H37+J37)</f>
        <v>134.13000000000002</v>
      </c>
      <c r="L37" s="7"/>
      <c r="M37" s="6"/>
      <c r="N37" s="6"/>
      <c r="O37" s="5"/>
      <c r="P37" s="5"/>
    </row>
    <row r="38" spans="1:16" ht="15.75" x14ac:dyDescent="0.25">
      <c r="A38" s="64"/>
      <c r="B38" s="38">
        <v>21</v>
      </c>
      <c r="C38" s="54">
        <v>5</v>
      </c>
      <c r="D38" s="49">
        <v>108.83</v>
      </c>
      <c r="E38" s="19">
        <v>12.57</v>
      </c>
      <c r="F38" s="19"/>
      <c r="G38" s="19">
        <v>12.58</v>
      </c>
      <c r="H38" s="5">
        <f>D38+E38+G38</f>
        <v>133.98000000000002</v>
      </c>
      <c r="I38" s="5"/>
      <c r="J38" s="5"/>
      <c r="K38" s="6">
        <f>SUM(H38+J38)</f>
        <v>133.98000000000002</v>
      </c>
      <c r="L38" s="7"/>
      <c r="M38" s="6"/>
      <c r="N38" s="6"/>
      <c r="O38" s="5"/>
      <c r="P38" s="5"/>
    </row>
    <row r="39" spans="1:16" ht="16.5" thickBot="1" x14ac:dyDescent="0.3">
      <c r="A39" s="64"/>
      <c r="B39" s="41">
        <v>22</v>
      </c>
      <c r="C39" s="57">
        <v>4</v>
      </c>
      <c r="D39" s="52">
        <v>88.78</v>
      </c>
      <c r="E39" s="19">
        <v>12.57</v>
      </c>
      <c r="F39" s="19"/>
      <c r="G39" s="19">
        <v>12.26</v>
      </c>
      <c r="H39" s="8">
        <f>D39+E39+G39</f>
        <v>113.61</v>
      </c>
      <c r="I39" s="8"/>
      <c r="J39" s="8"/>
      <c r="K39" s="9">
        <f>SUM(H39+J39)</f>
        <v>113.61</v>
      </c>
      <c r="L39" s="7"/>
      <c r="M39" s="9"/>
      <c r="N39" s="9"/>
      <c r="O39" s="8"/>
      <c r="P39" s="8"/>
    </row>
    <row r="40" spans="1:16" ht="16.5" thickBot="1" x14ac:dyDescent="0.3">
      <c r="A40" s="65"/>
      <c r="B40" s="43" t="s">
        <v>8</v>
      </c>
      <c r="C40" s="59"/>
      <c r="D40" s="43">
        <f>D36+D37+D38+D39</f>
        <v>397.20000000000005</v>
      </c>
      <c r="E40" s="11">
        <f>SUM(E36:E39)</f>
        <v>50.28</v>
      </c>
      <c r="F40" s="11"/>
      <c r="G40" s="11">
        <f>G36+G37+G38+G39</f>
        <v>49.629999999999995</v>
      </c>
      <c r="H40" s="12">
        <f t="shared" ref="H40:K40" si="4">SUM(H36:H39)</f>
        <v>497.11000000000007</v>
      </c>
      <c r="I40" s="12">
        <f>I36+I37+I38+I39</f>
        <v>0</v>
      </c>
      <c r="J40" s="12">
        <f t="shared" si="4"/>
        <v>0</v>
      </c>
      <c r="K40" s="13">
        <f t="shared" si="4"/>
        <v>497.11000000000007</v>
      </c>
      <c r="L40" s="12"/>
      <c r="M40" s="13"/>
      <c r="N40" s="13"/>
      <c r="O40" s="14"/>
      <c r="P40" s="14"/>
    </row>
    <row r="41" spans="1:16" ht="16.5" thickBot="1" x14ac:dyDescent="0.3">
      <c r="B41" s="11"/>
      <c r="C41" s="11"/>
      <c r="D41" s="11"/>
      <c r="E41" s="11"/>
      <c r="F41" s="11"/>
      <c r="G41" s="11"/>
      <c r="H41" s="12"/>
      <c r="I41" s="12"/>
      <c r="J41" s="12"/>
      <c r="K41" s="13"/>
      <c r="L41" s="12"/>
      <c r="M41" s="13"/>
      <c r="N41" s="13"/>
      <c r="O41" s="14"/>
      <c r="P41" s="14"/>
    </row>
    <row r="42" spans="1:16" ht="16.5" thickBot="1" x14ac:dyDescent="0.3">
      <c r="B42" s="11"/>
      <c r="C42" s="11"/>
      <c r="D42" s="11"/>
      <c r="E42" s="11"/>
      <c r="F42" s="11"/>
      <c r="G42" s="11"/>
      <c r="H42" s="12"/>
      <c r="I42" s="12"/>
      <c r="J42" s="12"/>
      <c r="K42" s="13"/>
      <c r="L42" s="12"/>
      <c r="M42" s="13"/>
      <c r="N42" s="13"/>
      <c r="O42" s="14"/>
      <c r="P42" s="14"/>
    </row>
    <row r="43" spans="1:16" ht="16.5" thickBot="1" x14ac:dyDescent="0.3">
      <c r="B43" s="11"/>
      <c r="C43" s="11"/>
      <c r="D43" s="11"/>
      <c r="E43" s="11"/>
      <c r="F43" s="11"/>
      <c r="G43" s="11"/>
      <c r="H43" s="12"/>
      <c r="I43" s="12"/>
      <c r="J43" s="23"/>
      <c r="K43" s="13"/>
      <c r="L43" s="12"/>
      <c r="M43" s="13"/>
      <c r="N43" s="13"/>
      <c r="O43" s="14"/>
      <c r="P43" s="14"/>
    </row>
    <row r="44" spans="1:16" ht="16.5" thickBot="1" x14ac:dyDescent="0.3">
      <c r="B44" s="11"/>
      <c r="C44" s="11"/>
      <c r="D44" s="11"/>
      <c r="E44" s="11"/>
      <c r="F44" s="11"/>
      <c r="G44" s="11"/>
      <c r="H44" s="12"/>
      <c r="I44" s="12"/>
      <c r="J44" s="12"/>
      <c r="K44" s="13"/>
      <c r="L44" s="12"/>
      <c r="M44" s="13"/>
      <c r="N44" s="13"/>
      <c r="O44" s="14"/>
      <c r="P44" s="14"/>
    </row>
    <row r="45" spans="1:16" ht="17.25" thickTop="1" thickBot="1" x14ac:dyDescent="0.3">
      <c r="B45" s="18" t="s">
        <v>9</v>
      </c>
      <c r="C45" s="18"/>
      <c r="D45" s="18">
        <f>D15+D20+D25+D30+D35+D40+D41+D42+D43+D44</f>
        <v>2180.0200000000004</v>
      </c>
      <c r="E45" s="18">
        <f>E15+E20+E25+E30+E35+E40+E41+E42+E43+E44</f>
        <v>276.54000000000002</v>
      </c>
      <c r="F45" s="18">
        <f>F15+F20+F25</f>
        <v>46.59</v>
      </c>
      <c r="G45" s="18">
        <f>G15+G20+G25+G30+G35+G40+G41+G42+G43+G44</f>
        <v>235.57</v>
      </c>
      <c r="H45" s="18">
        <f>H15+H20+H25+H30+H35+H40+H41+H42+H43+H44</f>
        <v>2704.7100000000005</v>
      </c>
      <c r="I45" s="24">
        <f>I44+I43+I42+I41+I40+I35+I30+I25+I20+I15</f>
        <v>0</v>
      </c>
      <c r="J45" s="24">
        <f>J15+J20+J25+J30+J35+J40+J41+J42+J44</f>
        <v>0</v>
      </c>
      <c r="K45" s="21">
        <f>K44+K43+K42+K41+K40+K35+K30+K25+K20+K15</f>
        <v>2704.7100000000005</v>
      </c>
      <c r="L45" s="22"/>
      <c r="M45" s="21"/>
      <c r="N45" s="21"/>
      <c r="O45" s="21" t="e">
        <f>#REF!+#REF!+#REF!+#REF!</f>
        <v>#REF!</v>
      </c>
      <c r="P45" s="22"/>
    </row>
    <row r="46" spans="1:16" ht="16.5" thickTop="1" x14ac:dyDescent="0.25">
      <c r="B46" s="15"/>
      <c r="C46" s="15"/>
      <c r="H46" s="16"/>
      <c r="I46" s="16"/>
      <c r="J46" s="16"/>
      <c r="K46" s="17"/>
      <c r="L46" s="17"/>
      <c r="M46" s="17"/>
      <c r="N46" s="17"/>
      <c r="O46" s="16"/>
      <c r="P46" s="16"/>
    </row>
    <row r="47" spans="1:16" x14ac:dyDescent="0.25">
      <c r="E47" s="1"/>
      <c r="F47" s="1"/>
      <c r="J47" s="3"/>
      <c r="O47" s="1"/>
      <c r="P47" s="1"/>
    </row>
  </sheetData>
  <autoFilter ref="A12:P40" xr:uid="{00000000-0009-0000-0000-000000000000}"/>
  <mergeCells count="24">
    <mergeCell ref="C2:H2"/>
    <mergeCell ref="B4:C4"/>
    <mergeCell ref="B5:C5"/>
    <mergeCell ref="B6:C6"/>
    <mergeCell ref="B7:C7"/>
    <mergeCell ref="B8:C8"/>
    <mergeCell ref="B9:C9"/>
    <mergeCell ref="A16:A20"/>
    <mergeCell ref="A21:A25"/>
    <mergeCell ref="A26:A30"/>
    <mergeCell ref="A31:A35"/>
    <mergeCell ref="A36:A40"/>
    <mergeCell ref="A11:A12"/>
    <mergeCell ref="A13:A15"/>
    <mergeCell ref="P11:P12"/>
    <mergeCell ref="L11:L12"/>
    <mergeCell ref="O11:O12"/>
    <mergeCell ref="M11:M12"/>
    <mergeCell ref="N11:N12"/>
    <mergeCell ref="B11:B12"/>
    <mergeCell ref="C11:C12"/>
    <mergeCell ref="D11:H11"/>
    <mergeCell ref="I11:J11"/>
    <mergeCell ref="K11:K12"/>
  </mergeCells>
  <pageMargins left="0.19685039370078741" right="0.19685039370078741" top="0.39370078740157483" bottom="0.39370078740157483" header="0.31496062992125984" footer="0.31496062992125984"/>
  <pageSetup paperSize="8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"/>
  <sheetViews>
    <sheetView rightToLeft="1" workbookViewId="0">
      <selection activeCell="C31" sqref="C31"/>
    </sheetView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תבנית למערך דירות</vt:lpstr>
      <vt:lpstr>דגשים למערך הדירות</vt:lpstr>
      <vt:lpstr>'תבנית למערך דירות'!WPrint_Area_W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עינב דוד - רישוי בניה</dc:creator>
  <cp:lastModifiedBy>הדס אנבייה - אחראית שירותים דיגיטליים בקשרי קהילה</cp:lastModifiedBy>
  <cp:lastPrinted>2022-06-27T11:24:01Z</cp:lastPrinted>
  <dcterms:created xsi:type="dcterms:W3CDTF">2014-09-21T12:45:31Z</dcterms:created>
  <dcterms:modified xsi:type="dcterms:W3CDTF">2023-05-03T07:57:53Z</dcterms:modified>
</cp:coreProperties>
</file>